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е программы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Результат!$A$1:$I$27</definedName>
  </definedNames>
  <calcPr calcId="162913" iterate="1"/>
</workbook>
</file>

<file path=xl/calcChain.xml><?xml version="1.0" encoding="utf-8"?>
<calcChain xmlns="http://schemas.openxmlformats.org/spreadsheetml/2006/main">
  <c r="I17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C25" i="1"/>
  <c r="C24" i="1"/>
  <c r="C26" i="1" s="1"/>
  <c r="H25" i="1" l="1"/>
  <c r="E25" i="1"/>
  <c r="D25" i="1"/>
  <c r="I25" i="1" l="1"/>
  <c r="G25" i="1" l="1"/>
  <c r="H24" i="1" l="1"/>
  <c r="H26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  <c r="E24" i="1"/>
  <c r="E26" i="1" s="1"/>
  <c r="D24" i="1"/>
  <c r="D26" i="1" s="1"/>
  <c r="I26" i="1" l="1"/>
  <c r="G26" i="1"/>
  <c r="G24" i="1"/>
  <c r="I22" i="1"/>
  <c r="I21" i="1"/>
  <c r="I20" i="1"/>
  <c r="I19" i="1"/>
  <c r="I16" i="1"/>
  <c r="I15" i="1"/>
  <c r="I14" i="1"/>
  <c r="I13" i="1"/>
  <c r="I12" i="1"/>
  <c r="I11" i="1"/>
  <c r="I10" i="1"/>
  <c r="I9" i="1"/>
  <c r="I8" i="1"/>
  <c r="I7" i="1"/>
  <c r="I23" i="1"/>
  <c r="I18" i="1" l="1"/>
  <c r="I24" i="1" l="1"/>
</calcChain>
</file>

<file path=xl/sharedStrings.xml><?xml version="1.0" encoding="utf-8"?>
<sst xmlns="http://schemas.openxmlformats.org/spreadsheetml/2006/main" count="48" uniqueCount="48">
  <si>
    <t>Наименование</t>
  </si>
  <si>
    <t>(в рублях)</t>
  </si>
  <si>
    <t>Темп роста к соответствующему периоду предыдущего года, %</t>
  </si>
  <si>
    <t>Код целевой статьи расходов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</si>
  <si>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</si>
  <si>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</si>
  <si>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</si>
  <si>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</si>
  <si>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</si>
  <si>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</si>
  <si>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</si>
  <si>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</si>
  <si>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</si>
  <si>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</si>
  <si>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</si>
  <si>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</si>
  <si>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</si>
  <si>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</si>
  <si>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</si>
  <si>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</si>
  <si>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</si>
  <si>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</si>
  <si>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</si>
  <si>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</si>
  <si>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</si>
  <si>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</si>
  <si>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</si>
  <si>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</si>
  <si>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</si>
  <si>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</si>
  <si>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</si>
  <si>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</si>
  <si>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</si>
  <si>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</si>
  <si>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</si>
  <si>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0100000000</t>
  </si>
  <si>
    <t>Годовые бюджетные назначения в соответствии с отчетом об исполнении бюджета городского округа Лотошино на 2023 год</t>
  </si>
  <si>
    <t xml:space="preserve"> 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</si>
  <si>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</si>
  <si>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Итого по программам</t>
  </si>
  <si>
    <t>Непрограммные расходы</t>
  </si>
  <si>
    <t>Расходы всего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</si>
  <si>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01.01.2024 года)</t>
  </si>
  <si>
    <t>Фактически исполнено по состоянию на 01.01.2024</t>
  </si>
  <si>
    <t>Фактически исполнено по состоянию на 01.01.2023</t>
  </si>
  <si>
    <t>% исполнения годовых бюджетных назначений в соответствии с отчетом об исполнении бюджета городского округа Лотошино на 2023 год</t>
  </si>
  <si>
    <t xml:space="preserve">Годовые бюджетные назначения в соответствии с Решением Совета депутатов от 22.12.2022 №386/48 на 2023 год (в редакции от 25.12.2023 №510/59)  </t>
  </si>
  <si>
    <t xml:space="preserve">% исполнения годовых бюджетных назначений  в соответствии с Решением Совета депутатов от  22.12.2022 №386/48 на 2023 год (в редакции от 25.12.2023 №510/59)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</si>
</sst>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0.005]#,##0.00;[Red][&lt;=-0.005]\-#,##0.00;#,##0.00"/>
    <numFmt numFmtId="165" formatCode="0.0"/>
    <numFmt numFmtId="166" formatCode="#,##0.0_ ;[Red]\-#,##0.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49" fontId="7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right"/>
    </xf>
    <xf numFmtId="165" fontId="2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16" zoomScaleNormal="100" zoomScaleSheetLayoutView="100" workbookViewId="0">
      <selection activeCell="I13" sqref="I13"/>
    </sheetView>
  </sheetViews>
  <sheetFormatPr defaultRowHeight="15" x14ac:dyDescent="0.25"/>
  <cols>
    <col min="1" max="1" width="12" customWidth="1"/>
    <col min="2" max="2" width="41.7109375" customWidth="1"/>
    <col min="3" max="3" width="21" customWidth="1"/>
    <col min="4" max="4" width="19.7109375" customWidth="1"/>
    <col min="5" max="5" width="15.140625" customWidth="1"/>
    <col min="6" max="6" width="18.42578125" customWidth="1"/>
    <col min="7" max="7" width="18.28515625" style="8" customWidth="1"/>
    <col min="8" max="8" width="15.42578125" style="9" bestFit="1" customWidth="1"/>
    <col min="9" max="9" width="12" bestFit="1" customWidth="1"/>
  </cols>
  <sheetData>
    <row r="1" spans="1:10" ht="68.25" customHeight="1" x14ac:dyDescent="0.25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10" ht="15" customHeight="1" x14ac:dyDescent="0.25">
      <c r="B2" s="1"/>
      <c r="C2" s="1"/>
      <c r="D2" s="2"/>
      <c r="E2" s="2"/>
      <c r="F2" s="2"/>
      <c r="G2" s="6"/>
    </row>
    <row r="3" spans="1:10" ht="15" customHeight="1" x14ac:dyDescent="0.25">
      <c r="D3" s="3"/>
      <c r="E3" s="3"/>
      <c r="F3" s="3"/>
      <c r="G3" s="7"/>
      <c r="I3" s="21" t="s">
        <v>1</v>
      </c>
    </row>
    <row r="4" spans="1:10" ht="108" customHeight="1" x14ac:dyDescent="0.25">
      <c r="A4" s="29" t="s">
        <v>3</v>
      </c>
      <c r="B4" s="29" t="s">
        <v>0</v>
      </c>
      <c r="C4" s="33" t="s">
        <v>46</v>
      </c>
      <c r="D4" s="33" t="s">
        <v>36</v>
      </c>
      <c r="E4" s="33" t="s">
        <v>43</v>
      </c>
      <c r="F4" s="31" t="s">
        <v>47</v>
      </c>
      <c r="G4" s="31" t="s">
        <v>45</v>
      </c>
      <c r="H4" s="32" t="s">
        <v>44</v>
      </c>
      <c r="I4" s="31" t="s">
        <v>2</v>
      </c>
      <c r="J4" s="5"/>
    </row>
    <row r="5" spans="1:10" ht="15" customHeight="1" x14ac:dyDescent="0.25">
      <c r="A5" s="29"/>
      <c r="B5" s="29"/>
      <c r="C5" s="34"/>
      <c r="D5" s="34"/>
      <c r="E5" s="34"/>
      <c r="F5" s="31"/>
      <c r="G5" s="31"/>
      <c r="H5" s="32"/>
      <c r="I5" s="31"/>
    </row>
    <row r="6" spans="1:10" ht="17.25" customHeight="1" x14ac:dyDescent="0.25">
      <c r="A6" s="29"/>
      <c r="B6" s="29"/>
      <c r="C6" s="35"/>
      <c r="D6" s="35"/>
      <c r="E6" s="35"/>
      <c r="F6" s="31"/>
      <c r="G6" s="31"/>
      <c r="H6" s="32"/>
      <c r="I6" s="31"/>
    </row>
    <row r="7" spans="1:10" ht="30" customHeight="1" x14ac:dyDescent="0.25">
      <c r="A7" s="14" t="s">
        <v>35</v>
      </c>
      <c r="B7" s="11" t="s">
        <v>20</v>
      </c>
      <c r="C7" s="10">
        <v>448000</v>
      </c>
      <c r="D7" s="10">
        <v>448000</v>
      </c>
      <c r="E7" s="10">
        <v>448000</v>
      </c>
      <c r="F7" s="26">
        <f>E7/C7*100</f>
        <v>100</v>
      </c>
      <c r="G7" s="22">
        <f t="shared" ref="G7:G26" si="0">E7/D7*100</f>
        <v>100</v>
      </c>
      <c r="H7" s="10">
        <v>226000</v>
      </c>
      <c r="I7" s="22">
        <f t="shared" ref="I7:I17" si="1">E7/H7*100</f>
        <v>198.23008849557522</v>
      </c>
    </row>
    <row r="8" spans="1:10" ht="30" customHeight="1" x14ac:dyDescent="0.25">
      <c r="A8" s="14" t="s">
        <v>4</v>
      </c>
      <c r="B8" s="11" t="s">
        <v>37</v>
      </c>
      <c r="C8" s="10">
        <v>142491819.28</v>
      </c>
      <c r="D8" s="10">
        <v>142491819.28</v>
      </c>
      <c r="E8" s="10">
        <v>142207688.88</v>
      </c>
      <c r="F8" s="26">
        <f t="shared" ref="F8:F26" si="2">E8/C8*100</f>
        <v>99.800598798277889</v>
      </c>
      <c r="G8" s="22">
        <f t="shared" si="0"/>
        <v>99.800598798277889</v>
      </c>
      <c r="H8" s="10">
        <v>145086697.53999999</v>
      </c>
      <c r="I8" s="22">
        <f t="shared" si="1"/>
        <v>98.015663249067842</v>
      </c>
    </row>
    <row r="9" spans="1:10" ht="30" customHeight="1" x14ac:dyDescent="0.25">
      <c r="A9" s="14" t="s">
        <v>5</v>
      </c>
      <c r="B9" s="11" t="s">
        <v>21</v>
      </c>
      <c r="C9" s="10">
        <v>786468922.60000002</v>
      </c>
      <c r="D9" s="10">
        <v>784758300.60000002</v>
      </c>
      <c r="E9" s="10">
        <v>776293246.02999997</v>
      </c>
      <c r="F9" s="26">
        <f t="shared" si="2"/>
        <v>98.70615655907163</v>
      </c>
      <c r="G9" s="22">
        <f t="shared" si="0"/>
        <v>98.921316975745526</v>
      </c>
      <c r="H9" s="10">
        <v>641410567.49000001</v>
      </c>
      <c r="I9" s="22">
        <f t="shared" si="1"/>
        <v>121.02907020503726</v>
      </c>
    </row>
    <row r="10" spans="1:10" ht="39.75" customHeight="1" x14ac:dyDescent="0.25">
      <c r="A10" s="14" t="s">
        <v>6</v>
      </c>
      <c r="B10" s="11" t="s">
        <v>22</v>
      </c>
      <c r="C10" s="10">
        <v>10186251.33</v>
      </c>
      <c r="D10" s="10">
        <v>10186251.33</v>
      </c>
      <c r="E10" s="10">
        <v>9627321.7100000009</v>
      </c>
      <c r="F10" s="26">
        <f t="shared" si="2"/>
        <v>94.512901734970256</v>
      </c>
      <c r="G10" s="22">
        <f t="shared" si="0"/>
        <v>94.512901734970256</v>
      </c>
      <c r="H10" s="10">
        <v>21297232.039999999</v>
      </c>
      <c r="I10" s="22">
        <f t="shared" si="1"/>
        <v>45.204567860828931</v>
      </c>
    </row>
    <row r="11" spans="1:10" ht="30" customHeight="1" x14ac:dyDescent="0.25">
      <c r="A11" s="14" t="s">
        <v>7</v>
      </c>
      <c r="B11" s="11" t="s">
        <v>23</v>
      </c>
      <c r="C11" s="10">
        <v>74402900</v>
      </c>
      <c r="D11" s="10">
        <v>74402900</v>
      </c>
      <c r="E11" s="10">
        <v>73903266.900000006</v>
      </c>
      <c r="F11" s="26">
        <f t="shared" si="2"/>
        <v>99.328476309391178</v>
      </c>
      <c r="G11" s="22">
        <f t="shared" si="0"/>
        <v>99.328476309391178</v>
      </c>
      <c r="H11" s="10">
        <v>66785921.149999999</v>
      </c>
      <c r="I11" s="22">
        <f t="shared" si="1"/>
        <v>110.65695527956345</v>
      </c>
    </row>
    <row r="12" spans="1:10" ht="30" customHeight="1" x14ac:dyDescent="0.25">
      <c r="A12" s="14" t="s">
        <v>8</v>
      </c>
      <c r="B12" s="11" t="s">
        <v>24</v>
      </c>
      <c r="C12" s="10">
        <v>11606437.199999999</v>
      </c>
      <c r="D12" s="10">
        <v>11569804.48</v>
      </c>
      <c r="E12" s="10">
        <v>11368144.869999999</v>
      </c>
      <c r="F12" s="26">
        <f t="shared" si="2"/>
        <v>97.946895107483982</v>
      </c>
      <c r="G12" s="22">
        <f t="shared" si="0"/>
        <v>98.257017995865041</v>
      </c>
      <c r="H12" s="10">
        <v>5912294.3300000001</v>
      </c>
      <c r="I12" s="22">
        <f t="shared" si="1"/>
        <v>192.27975191147155</v>
      </c>
    </row>
    <row r="13" spans="1:10" ht="37.5" customHeight="1" x14ac:dyDescent="0.25">
      <c r="A13" s="14" t="s">
        <v>9</v>
      </c>
      <c r="B13" s="11" t="s">
        <v>25</v>
      </c>
      <c r="C13" s="10">
        <v>1053290</v>
      </c>
      <c r="D13" s="10">
        <v>1053290</v>
      </c>
      <c r="E13" s="10">
        <v>1053288.75</v>
      </c>
      <c r="F13" s="26">
        <f t="shared" si="2"/>
        <v>99.999881324231694</v>
      </c>
      <c r="G13" s="22">
        <f t="shared" si="0"/>
        <v>99.999881324231694</v>
      </c>
      <c r="H13" s="10">
        <v>5893885.6799999997</v>
      </c>
      <c r="I13" s="22">
        <f t="shared" si="1"/>
        <v>17.870871733637021</v>
      </c>
    </row>
    <row r="14" spans="1:10" ht="45.75" customHeight="1" x14ac:dyDescent="0.25">
      <c r="A14" s="14" t="s">
        <v>10</v>
      </c>
      <c r="B14" s="11" t="s">
        <v>26</v>
      </c>
      <c r="C14" s="10">
        <v>16650009.02</v>
      </c>
      <c r="D14" s="10">
        <v>16650009.02</v>
      </c>
      <c r="E14" s="10">
        <v>14937860.4</v>
      </c>
      <c r="F14" s="26">
        <f t="shared" si="2"/>
        <v>89.71683067592717</v>
      </c>
      <c r="G14" s="22">
        <f t="shared" si="0"/>
        <v>89.71683067592717</v>
      </c>
      <c r="H14" s="10">
        <v>16012468.93</v>
      </c>
      <c r="I14" s="22">
        <f t="shared" si="1"/>
        <v>93.288926681464616</v>
      </c>
    </row>
    <row r="15" spans="1:10" ht="30.75" customHeight="1" x14ac:dyDescent="0.25">
      <c r="A15" s="14" t="s">
        <v>11</v>
      </c>
      <c r="B15" s="11" t="s">
        <v>27</v>
      </c>
      <c r="C15" s="10">
        <v>15617576.289999999</v>
      </c>
      <c r="D15" s="10">
        <v>15617576.289999999</v>
      </c>
      <c r="E15" s="10">
        <v>15593457.380000001</v>
      </c>
      <c r="F15" s="26">
        <f t="shared" si="2"/>
        <v>99.845565601523958</v>
      </c>
      <c r="G15" s="22">
        <f t="shared" si="0"/>
        <v>99.845565601523958</v>
      </c>
      <c r="H15" s="10">
        <v>9028085.7200000007</v>
      </c>
      <c r="I15" s="22">
        <f t="shared" si="1"/>
        <v>172.72163627617837</v>
      </c>
    </row>
    <row r="16" spans="1:10" ht="55.5" customHeight="1" x14ac:dyDescent="0.25">
      <c r="A16" s="14" t="s">
        <v>12</v>
      </c>
      <c r="B16" s="11" t="s">
        <v>38</v>
      </c>
      <c r="C16" s="10">
        <v>55730654.75</v>
      </c>
      <c r="D16" s="10">
        <v>45470654.75</v>
      </c>
      <c r="E16" s="10">
        <v>44889494.829999998</v>
      </c>
      <c r="F16" s="26">
        <f t="shared" si="2"/>
        <v>80.547223124092213</v>
      </c>
      <c r="G16" s="22">
        <f t="shared" si="0"/>
        <v>98.721901139987438</v>
      </c>
      <c r="H16" s="10">
        <v>46631510.289999999</v>
      </c>
      <c r="I16" s="22">
        <f t="shared" si="1"/>
        <v>96.264295432066305</v>
      </c>
    </row>
    <row r="17" spans="1:9" ht="30" customHeight="1" x14ac:dyDescent="0.25">
      <c r="A17" s="14" t="s">
        <v>13</v>
      </c>
      <c r="B17" s="11" t="s">
        <v>28</v>
      </c>
      <c r="C17" s="10">
        <v>300000</v>
      </c>
      <c r="D17" s="10">
        <v>300000</v>
      </c>
      <c r="E17" s="10">
        <v>300000</v>
      </c>
      <c r="F17" s="26">
        <f t="shared" si="2"/>
        <v>100</v>
      </c>
      <c r="G17" s="22">
        <f t="shared" si="0"/>
        <v>100</v>
      </c>
      <c r="H17" s="10">
        <v>200000</v>
      </c>
      <c r="I17" s="22">
        <f t="shared" si="1"/>
        <v>150</v>
      </c>
    </row>
    <row r="18" spans="1:9" s="20" customFormat="1" ht="30" customHeight="1" x14ac:dyDescent="0.25">
      <c r="A18" s="17" t="s">
        <v>14</v>
      </c>
      <c r="B18" s="18" t="s">
        <v>29</v>
      </c>
      <c r="C18" s="10">
        <v>147940312.15000001</v>
      </c>
      <c r="D18" s="19">
        <v>147940312.15000001</v>
      </c>
      <c r="E18" s="19">
        <v>145557872.49000001</v>
      </c>
      <c r="F18" s="26">
        <f t="shared" si="2"/>
        <v>98.389594002218686</v>
      </c>
      <c r="G18" s="22">
        <f t="shared" si="0"/>
        <v>98.389594002218686</v>
      </c>
      <c r="H18" s="19">
        <v>127908222.18000001</v>
      </c>
      <c r="I18" s="24">
        <f t="shared" ref="I18:I22" si="3">E18/H18*100</f>
        <v>113.79868315671089</v>
      </c>
    </row>
    <row r="19" spans="1:9" s="20" customFormat="1" ht="69" customHeight="1" x14ac:dyDescent="0.25">
      <c r="A19" s="17" t="s">
        <v>15</v>
      </c>
      <c r="B19" s="18" t="s">
        <v>30</v>
      </c>
      <c r="C19" s="10">
        <v>28112323.600000001</v>
      </c>
      <c r="D19" s="19">
        <v>28112323.600000001</v>
      </c>
      <c r="E19" s="19">
        <v>25526933.920000002</v>
      </c>
      <c r="F19" s="26">
        <f t="shared" si="2"/>
        <v>90.803358282344192</v>
      </c>
      <c r="G19" s="22">
        <f t="shared" si="0"/>
        <v>90.803358282344192</v>
      </c>
      <c r="H19" s="19">
        <v>30937279.309999999</v>
      </c>
      <c r="I19" s="24">
        <f t="shared" si="3"/>
        <v>82.511890151079996</v>
      </c>
    </row>
    <row r="20" spans="1:9" ht="42.75" customHeight="1" x14ac:dyDescent="0.25">
      <c r="A20" s="14" t="s">
        <v>16</v>
      </c>
      <c r="B20" s="11" t="s">
        <v>31</v>
      </c>
      <c r="C20" s="10">
        <v>115549051.47</v>
      </c>
      <c r="D20" s="10">
        <v>115549051.47</v>
      </c>
      <c r="E20" s="10">
        <v>111606584.43000001</v>
      </c>
      <c r="F20" s="26">
        <f t="shared" si="2"/>
        <v>96.588057634533172</v>
      </c>
      <c r="G20" s="22">
        <f t="shared" si="0"/>
        <v>96.588057634533172</v>
      </c>
      <c r="H20" s="10">
        <v>94051899.829999998</v>
      </c>
      <c r="I20" s="22">
        <f t="shared" si="3"/>
        <v>118.66489101414253</v>
      </c>
    </row>
    <row r="21" spans="1:9" ht="30" customHeight="1" x14ac:dyDescent="0.25">
      <c r="A21" s="14" t="s">
        <v>17</v>
      </c>
      <c r="B21" s="11" t="s">
        <v>32</v>
      </c>
      <c r="C21" s="10">
        <v>29056676.039999999</v>
      </c>
      <c r="D21" s="10">
        <v>29056676.039999999</v>
      </c>
      <c r="E21" s="10">
        <v>28676390.420000002</v>
      </c>
      <c r="F21" s="26">
        <f t="shared" si="2"/>
        <v>98.691228069320488</v>
      </c>
      <c r="G21" s="22">
        <f t="shared" si="0"/>
        <v>98.691228069320488</v>
      </c>
      <c r="H21" s="10">
        <v>22654296.780000001</v>
      </c>
      <c r="I21" s="22">
        <f t="shared" si="3"/>
        <v>126.58256708862628</v>
      </c>
    </row>
    <row r="22" spans="1:9" ht="30" customHeight="1" x14ac:dyDescent="0.25">
      <c r="A22" s="14" t="s">
        <v>18</v>
      </c>
      <c r="B22" s="11" t="s">
        <v>33</v>
      </c>
      <c r="C22" s="10">
        <v>1423000</v>
      </c>
      <c r="D22" s="10">
        <v>1423000</v>
      </c>
      <c r="E22" s="10">
        <v>810644.21</v>
      </c>
      <c r="F22" s="26">
        <f t="shared" si="2"/>
        <v>56.967267041461703</v>
      </c>
      <c r="G22" s="22">
        <f t="shared" si="0"/>
        <v>56.967267041461703</v>
      </c>
      <c r="H22" s="10">
        <v>1337611.03</v>
      </c>
      <c r="I22" s="22">
        <f t="shared" si="3"/>
        <v>60.60388198204376</v>
      </c>
    </row>
    <row r="23" spans="1:9" ht="30" customHeight="1" x14ac:dyDescent="0.25">
      <c r="A23" s="14" t="s">
        <v>19</v>
      </c>
      <c r="B23" s="11" t="s">
        <v>34</v>
      </c>
      <c r="C23" s="10">
        <v>280974246.38999999</v>
      </c>
      <c r="D23" s="10">
        <v>280974246.38999999</v>
      </c>
      <c r="E23" s="10">
        <v>271524728.39999998</v>
      </c>
      <c r="F23" s="26">
        <f t="shared" si="2"/>
        <v>96.636873979943402</v>
      </c>
      <c r="G23" s="22">
        <f t="shared" si="0"/>
        <v>96.636873979943402</v>
      </c>
      <c r="H23" s="10">
        <v>112855276.17</v>
      </c>
      <c r="I23" s="22">
        <f t="shared" ref="I23:I26" si="4">E23/H23*100</f>
        <v>240.59551100737872</v>
      </c>
    </row>
    <row r="24" spans="1:9" x14ac:dyDescent="0.25">
      <c r="A24" s="13"/>
      <c r="B24" s="15" t="s">
        <v>39</v>
      </c>
      <c r="C24" s="16">
        <f>SUM(C7:C23)</f>
        <v>1718011470.1199999</v>
      </c>
      <c r="D24" s="12">
        <f>SUM(D7:D23)</f>
        <v>1706004215.4000001</v>
      </c>
      <c r="E24" s="12">
        <f>SUM(E7:E23)</f>
        <v>1674324923.6200004</v>
      </c>
      <c r="F24" s="27">
        <f t="shared" si="2"/>
        <v>97.457144654747381</v>
      </c>
      <c r="G24" s="23">
        <f t="shared" si="0"/>
        <v>98.143070720808751</v>
      </c>
      <c r="H24" s="16">
        <f>SUM(H7:H23)</f>
        <v>1348229248.4699998</v>
      </c>
      <c r="I24" s="25">
        <f t="shared" si="4"/>
        <v>124.18696045350308</v>
      </c>
    </row>
    <row r="25" spans="1:9" x14ac:dyDescent="0.25">
      <c r="A25" s="13"/>
      <c r="B25" s="15" t="s">
        <v>40</v>
      </c>
      <c r="C25" s="16">
        <f>3420000+13568529.88</f>
        <v>16988529.880000003</v>
      </c>
      <c r="D25" s="12">
        <f>3420000+13568529.88</f>
        <v>16988529.880000003</v>
      </c>
      <c r="E25" s="12">
        <f>3116019.04+13068529.88</f>
        <v>16184548.920000002</v>
      </c>
      <c r="F25" s="27">
        <f t="shared" si="2"/>
        <v>95.267507161131704</v>
      </c>
      <c r="G25" s="23">
        <f t="shared" si="0"/>
        <v>95.267507161131704</v>
      </c>
      <c r="H25" s="16">
        <f>3235576.95+2726619.98</f>
        <v>5962196.9299999997</v>
      </c>
      <c r="I25" s="25">
        <f t="shared" si="4"/>
        <v>271.45277336553863</v>
      </c>
    </row>
    <row r="26" spans="1:9" x14ac:dyDescent="0.25">
      <c r="A26" s="13"/>
      <c r="B26" s="15" t="s">
        <v>41</v>
      </c>
      <c r="C26" s="16">
        <f>C24+C25</f>
        <v>1735000000</v>
      </c>
      <c r="D26" s="12">
        <f>D24+D25</f>
        <v>1722992745.2800002</v>
      </c>
      <c r="E26" s="12">
        <f>E24+E25</f>
        <v>1690509472.5400004</v>
      </c>
      <c r="F26" s="27">
        <f t="shared" si="2"/>
        <v>97.435704469164293</v>
      </c>
      <c r="G26" s="23">
        <f t="shared" si="0"/>
        <v>98.114717962162928</v>
      </c>
      <c r="H26" s="16">
        <f>H24+H25</f>
        <v>1354191445.3999999</v>
      </c>
      <c r="I26" s="25">
        <f t="shared" si="4"/>
        <v>124.83533833287946</v>
      </c>
    </row>
    <row r="27" spans="1:9" ht="22.5" customHeight="1" x14ac:dyDescent="0.25">
      <c r="B27" s="28"/>
      <c r="C27" s="28"/>
      <c r="D27" s="28"/>
      <c r="E27" s="4"/>
      <c r="F27" s="4"/>
    </row>
  </sheetData>
  <mergeCells count="11">
    <mergeCell ref="B27:D27"/>
    <mergeCell ref="A4:A6"/>
    <mergeCell ref="A1:I1"/>
    <mergeCell ref="I4:I6"/>
    <mergeCell ref="H4:H6"/>
    <mergeCell ref="B4:B6"/>
    <mergeCell ref="G4:G6"/>
    <mergeCell ref="C4:C6"/>
    <mergeCell ref="D4:D6"/>
    <mergeCell ref="E4:E6"/>
    <mergeCell ref="F4:F6"/>
  </mergeCells>
  <pageMargins left="0.23622047244094491" right="0.23622047244094491" top="0.74803149606299213" bottom="0.74803149606299213" header="0.23622047244094491" footer="0.23622047244094491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2024-03-28T10:34:52Z</cp:lastPrinted>
  <dcterms:created xsi:type="dcterms:W3CDTF">2021-04-12T14:52:46Z</dcterms:created>
  <dcterms:modified xsi:type="dcterms:W3CDTF">2024-03-28T11:22:38Z</dcterms:modified>
</cp:coreProperties>
</file>